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365" activeTab="2"/>
  </bookViews>
  <sheets>
    <sheet name="Control points" sheetId="1" r:id="rId1"/>
    <sheet name="Primary answersheet" sheetId="2" r:id="rId2"/>
    <sheet name="Secondary answer sheet" sheetId="3" r:id="rId3"/>
  </sheets>
  <definedNames/>
  <calcPr fullCalcOnLoad="1"/>
</workbook>
</file>

<file path=xl/sharedStrings.xml><?xml version="1.0" encoding="utf-8"?>
<sst xmlns="http://schemas.openxmlformats.org/spreadsheetml/2006/main" count="191" uniqueCount="127">
  <si>
    <t>Primary Schools Workbook - Answer Sheet</t>
  </si>
  <si>
    <t>Carrickgollogan Wood - orienteering course</t>
  </si>
  <si>
    <t>Control Point 1</t>
  </si>
  <si>
    <t>Tally Waymarker posts</t>
  </si>
  <si>
    <t>Tally Orange discs</t>
  </si>
  <si>
    <t>Cost waymarker posts</t>
  </si>
  <si>
    <t>Cost orange discs</t>
  </si>
  <si>
    <t>Total cost posts &amp; discs</t>
  </si>
  <si>
    <t>Control point 2</t>
  </si>
  <si>
    <t>a) how many masts visible?</t>
  </si>
  <si>
    <t>b) what direction is Three Rock Mtn</t>
  </si>
  <si>
    <t>NW</t>
  </si>
  <si>
    <t>c) Height if all masts stacked on top</t>
  </si>
  <si>
    <t>80m</t>
  </si>
  <si>
    <t>Control point 3</t>
  </si>
  <si>
    <t>Area of forest within fence</t>
  </si>
  <si>
    <t>4000m2</t>
  </si>
  <si>
    <t>How many metres of fence</t>
  </si>
  <si>
    <t>800m</t>
  </si>
  <si>
    <t>Control point 4</t>
  </si>
  <si>
    <t>Estimate age of tree</t>
  </si>
  <si>
    <t>Expt 1</t>
  </si>
  <si>
    <t>Circumference of tree trunk</t>
  </si>
  <si>
    <t>93cm</t>
  </si>
  <si>
    <t>Approx age</t>
  </si>
  <si>
    <t>Adjustments for bark</t>
  </si>
  <si>
    <t>Yes, bark on this tree is quite thick, so would take a few cm off the diameter</t>
  </si>
  <si>
    <t>Expt 2</t>
  </si>
  <si>
    <t>How many whorls?</t>
  </si>
  <si>
    <t>About 33 (a few missing off bottom of tree)</t>
  </si>
  <si>
    <t>Control point 5</t>
  </si>
  <si>
    <t>What was the purpose of the chimney?</t>
  </si>
  <si>
    <t xml:space="preserve">In the first quarter of the 19th century the Ballycorus lead mine was one of the most important of the Dublin and Wicklow group of mines. </t>
  </si>
  <si>
    <t xml:space="preserve">Not only were lead and silver mined directly on the spot but “dressed” ore was brought by horse and cart from Glendalough and other Wicklow mines for processing here. </t>
  </si>
  <si>
    <t xml:space="preserve">Up to the 1920s ore was melted and converted into ingots, the silver separated and refined, and litharge, red lead and shot manufactured. </t>
  </si>
  <si>
    <t xml:space="preserve">The chimney with its attendant flue which runs a mile or so westward downhill and which may still be traced, </t>
  </si>
  <si>
    <t>What was lead used for in early 19th century?</t>
  </si>
  <si>
    <t>To manufacture pipes and roofing as Dublin's suburbs expanded</t>
  </si>
  <si>
    <t>Lead shot was manufactured</t>
  </si>
  <si>
    <t>Control point 6</t>
  </si>
  <si>
    <t>Standing under?</t>
  </si>
  <si>
    <t>Powerlines</t>
  </si>
  <si>
    <t>Voltage</t>
  </si>
  <si>
    <t>110kV</t>
  </si>
  <si>
    <t>Symbol</t>
  </si>
  <si>
    <t>look at map</t>
  </si>
  <si>
    <t>Suggest 3 ways to save electricity in your home</t>
  </si>
  <si>
    <t>Turn off lights</t>
  </si>
  <si>
    <t>fit lagging jacket around hot water tank</t>
  </si>
  <si>
    <t>don't leave fridge door open too long</t>
  </si>
  <si>
    <t>use energy efficient light bulbs</t>
  </si>
  <si>
    <t>Unplug electrical items, don't leave on standby</t>
  </si>
  <si>
    <t>Control point 7</t>
  </si>
  <si>
    <t>No of wooden posts</t>
  </si>
  <si>
    <t>Total no of pots of paint</t>
  </si>
  <si>
    <t>No of litres of paint in each pot</t>
  </si>
  <si>
    <t>Total no of litres of paint required</t>
  </si>
  <si>
    <t>Control point 8</t>
  </si>
  <si>
    <t>Tree grew more in some years than in others</t>
  </si>
  <si>
    <t>Very dry summer - less growth</t>
  </si>
  <si>
    <t>Long cold spring - growth delayed</t>
  </si>
  <si>
    <t>Season trees grow most</t>
  </si>
  <si>
    <t>Summer, warmer weather, lots of rain</t>
  </si>
  <si>
    <t>No of rings on log</t>
  </si>
  <si>
    <t>Tree cut down in 2006, what year was it planted</t>
  </si>
  <si>
    <t>approx 21</t>
  </si>
  <si>
    <t>Control point 9</t>
  </si>
  <si>
    <t>a) how many trees needed</t>
  </si>
  <si>
    <t>b) how much will they cost?</t>
  </si>
  <si>
    <t>c) how long will it take to plant?</t>
  </si>
  <si>
    <t>3hours</t>
  </si>
  <si>
    <t>euro</t>
  </si>
  <si>
    <t xml:space="preserve">carried off the poisonous substances and the noxious fumes from the smelting process and deposited them in the air about 900 feet above sea level. </t>
  </si>
  <si>
    <t xml:space="preserve">On a regular basis workmen cleaned the flue by removing sulphate of lead in barrows through the various doors which ventilated it. </t>
  </si>
  <si>
    <t>a) Tally Waymarker posts</t>
  </si>
  <si>
    <t>b) Tally Orange discs</t>
  </si>
  <si>
    <t>c) Total cost posts &amp; discs</t>
  </si>
  <si>
    <t>d) % of budget used for posts and discs?</t>
  </si>
  <si>
    <t>hours</t>
  </si>
  <si>
    <t>Length of other side</t>
  </si>
  <si>
    <t>How many posts required to erect fence</t>
  </si>
  <si>
    <t>Expt 3</t>
  </si>
  <si>
    <t>Height of tree?</t>
  </si>
  <si>
    <t>Between 18-20m tall</t>
  </si>
  <si>
    <t>Length of path</t>
  </si>
  <si>
    <t>40m</t>
  </si>
  <si>
    <t>Width of path</t>
  </si>
  <si>
    <t>2.5m</t>
  </si>
  <si>
    <t>Area of path</t>
  </si>
  <si>
    <t>Cost of gravel</t>
  </si>
  <si>
    <t>Why electricity transmitted at high voltages?</t>
  </si>
  <si>
    <t>To reduce the energy lost during long distance transmission</t>
  </si>
  <si>
    <t>Volume of this piece of wood</t>
  </si>
  <si>
    <t>pie x r2 x h</t>
  </si>
  <si>
    <t>cm3</t>
  </si>
  <si>
    <t>radius</t>
  </si>
  <si>
    <t>8cm</t>
  </si>
  <si>
    <t>height</t>
  </si>
  <si>
    <t>147cm</t>
  </si>
  <si>
    <t>Area yellow walking man sign</t>
  </si>
  <si>
    <t>Area of round disc</t>
  </si>
  <si>
    <t>Area orienteering plaque</t>
  </si>
  <si>
    <t>Total area covered by plaque</t>
  </si>
  <si>
    <t>Area one side of post</t>
  </si>
  <si>
    <t>4 sides of post</t>
  </si>
  <si>
    <t>% area covered by plaques</t>
  </si>
  <si>
    <t>Secondary Schools Workbook - Answer Sheet</t>
  </si>
  <si>
    <t>Bring:</t>
  </si>
  <si>
    <t>runners, boots (sections are mucky)</t>
  </si>
  <si>
    <t>measuring tape, pencil, workbook, clipboard, calculator, right-angled isosceles triangle</t>
  </si>
  <si>
    <t>measuring tape, pencil, workbook, clipboard</t>
  </si>
  <si>
    <t>Control points</t>
  </si>
  <si>
    <t>H6N</t>
  </si>
  <si>
    <t>S2V</t>
  </si>
  <si>
    <t>J78</t>
  </si>
  <si>
    <t>Y72</t>
  </si>
  <si>
    <t>W34</t>
  </si>
  <si>
    <t>R53</t>
  </si>
  <si>
    <t>G5B</t>
  </si>
  <si>
    <t>W33</t>
  </si>
  <si>
    <t>U8A</t>
  </si>
  <si>
    <t>Total Score:</t>
  </si>
  <si>
    <t>Score:</t>
  </si>
  <si>
    <t>10 points per control point, total 90 points</t>
  </si>
  <si>
    <t>Score</t>
  </si>
  <si>
    <t>Answers</t>
  </si>
  <si>
    <t>Total Score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</si>
</sst>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1">
    <font>
      <sz val="10"/>
      <name val="Arial"/>
      <family val="0"/>
    </font>
    <font>
      <sz val="8"/>
      <name val="Arial"/>
      <family val="0"/>
    </font>
    <font>
      <sz val="11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9" fontId="0" fillId="0" borderId="0" xfId="57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34" sqref="D34"/>
    </sheetView>
  </sheetViews>
  <sheetFormatPr defaultColWidth="9.140625" defaultRowHeight="12.75"/>
  <sheetData>
    <row r="1" ht="12.75">
      <c r="A1" t="s">
        <v>111</v>
      </c>
    </row>
    <row r="3" spans="1:2" ht="12.75">
      <c r="A3">
        <v>1</v>
      </c>
      <c r="B3" t="s">
        <v>112</v>
      </c>
    </row>
    <row r="4" spans="1:2" ht="12.75">
      <c r="A4">
        <v>2</v>
      </c>
      <c r="B4" t="s">
        <v>113</v>
      </c>
    </row>
    <row r="5" spans="1:2" ht="12.75">
      <c r="A5">
        <v>3</v>
      </c>
      <c r="B5" t="s">
        <v>114</v>
      </c>
    </row>
    <row r="6" spans="1:2" ht="12.75">
      <c r="A6">
        <v>4</v>
      </c>
      <c r="B6" t="s">
        <v>115</v>
      </c>
    </row>
    <row r="7" spans="1:2" ht="12.75">
      <c r="A7">
        <v>5</v>
      </c>
      <c r="B7" t="s">
        <v>116</v>
      </c>
    </row>
    <row r="8" spans="1:2" ht="12.75">
      <c r="A8">
        <v>6</v>
      </c>
      <c r="B8" t="s">
        <v>117</v>
      </c>
    </row>
    <row r="9" spans="1:2" ht="12.75">
      <c r="A9">
        <v>7</v>
      </c>
      <c r="B9" t="s">
        <v>118</v>
      </c>
    </row>
    <row r="10" spans="1:2" ht="12.75">
      <c r="A10">
        <v>8</v>
      </c>
      <c r="B10" t="s">
        <v>119</v>
      </c>
    </row>
    <row r="11" spans="1:2" ht="12.75">
      <c r="A11">
        <v>9</v>
      </c>
      <c r="B11" t="s">
        <v>120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7" sqref="A7:IV9"/>
    </sheetView>
  </sheetViews>
  <sheetFormatPr defaultColWidth="9.140625" defaultRowHeight="12.75"/>
  <cols>
    <col min="1" max="1" width="22.8515625" style="0" customWidth="1"/>
    <col min="2" max="2" width="8.00390625" style="9" customWidth="1"/>
  </cols>
  <sheetData>
    <row r="1" ht="12.75">
      <c r="A1" t="s">
        <v>1</v>
      </c>
    </row>
    <row r="2" ht="12.75">
      <c r="A2" t="s">
        <v>0</v>
      </c>
    </row>
    <row r="4" spans="1:3" ht="12.75">
      <c r="A4" s="4" t="s">
        <v>107</v>
      </c>
      <c r="B4" s="10"/>
      <c r="C4" s="4" t="s">
        <v>108</v>
      </c>
    </row>
    <row r="5" spans="1:3" ht="12.75">
      <c r="A5" s="4"/>
      <c r="B5" s="10"/>
      <c r="C5" s="4" t="s">
        <v>110</v>
      </c>
    </row>
    <row r="6" spans="1:3" ht="12.75">
      <c r="A6" s="4"/>
      <c r="B6" s="10"/>
      <c r="C6" s="4"/>
    </row>
    <row r="7" spans="1:3" ht="12.75">
      <c r="A7" s="4" t="s">
        <v>122</v>
      </c>
      <c r="B7" s="9" t="s">
        <v>123</v>
      </c>
      <c r="C7" s="4"/>
    </row>
    <row r="8" spans="1:3" ht="12.75">
      <c r="A8" s="4"/>
      <c r="C8" s="4"/>
    </row>
    <row r="9" spans="1:3" ht="12.75">
      <c r="A9" s="4"/>
      <c r="B9" s="10" t="s">
        <v>124</v>
      </c>
      <c r="C9" s="4" t="s">
        <v>125</v>
      </c>
    </row>
    <row r="10" spans="1:5" ht="12.75">
      <c r="A10" t="s">
        <v>2</v>
      </c>
      <c r="B10" s="9">
        <v>3</v>
      </c>
      <c r="C10" t="s">
        <v>3</v>
      </c>
      <c r="E10">
        <v>14</v>
      </c>
    </row>
    <row r="11" spans="2:5" ht="12.75">
      <c r="B11" s="9">
        <v>3</v>
      </c>
      <c r="C11" t="s">
        <v>4</v>
      </c>
      <c r="E11">
        <v>27</v>
      </c>
    </row>
    <row r="12" spans="3:5" ht="12.75">
      <c r="C12" t="s">
        <v>5</v>
      </c>
      <c r="E12">
        <f>12*E10</f>
        <v>168</v>
      </c>
    </row>
    <row r="13" spans="3:5" ht="12.75">
      <c r="C13" t="s">
        <v>6</v>
      </c>
      <c r="E13">
        <f>4*E11</f>
        <v>108</v>
      </c>
    </row>
    <row r="14" spans="2:5" ht="12.75">
      <c r="B14" s="9">
        <v>4</v>
      </c>
      <c r="C14" t="s">
        <v>7</v>
      </c>
      <c r="E14">
        <f>E12+E13</f>
        <v>276</v>
      </c>
    </row>
    <row r="16" spans="1:6" ht="12.75">
      <c r="A16" t="s">
        <v>8</v>
      </c>
      <c r="B16" s="9">
        <v>3</v>
      </c>
      <c r="C16" t="s">
        <v>9</v>
      </c>
      <c r="F16">
        <v>4</v>
      </c>
    </row>
    <row r="17" spans="2:6" ht="12.75">
      <c r="B17" s="9">
        <v>4</v>
      </c>
      <c r="C17" t="s">
        <v>10</v>
      </c>
      <c r="F17" s="1" t="s">
        <v>11</v>
      </c>
    </row>
    <row r="18" spans="2:6" ht="12.75">
      <c r="B18" s="9">
        <v>3</v>
      </c>
      <c r="C18" t="s">
        <v>12</v>
      </c>
      <c r="F18" s="1" t="s">
        <v>13</v>
      </c>
    </row>
    <row r="20" spans="1:6" ht="12.75">
      <c r="A20" t="s">
        <v>14</v>
      </c>
      <c r="B20" s="9">
        <v>5</v>
      </c>
      <c r="C20" t="s">
        <v>15</v>
      </c>
      <c r="F20" t="s">
        <v>16</v>
      </c>
    </row>
    <row r="21" spans="2:6" ht="12.75">
      <c r="B21" s="9">
        <v>5</v>
      </c>
      <c r="C21" t="s">
        <v>17</v>
      </c>
      <c r="F21" t="s">
        <v>18</v>
      </c>
    </row>
    <row r="23" spans="1:3" ht="12.75">
      <c r="A23" t="s">
        <v>19</v>
      </c>
      <c r="B23" s="9">
        <v>2</v>
      </c>
      <c r="C23" t="s">
        <v>20</v>
      </c>
    </row>
    <row r="24" spans="2:7" ht="12.75">
      <c r="B24" s="9">
        <v>2</v>
      </c>
      <c r="C24" t="s">
        <v>21</v>
      </c>
      <c r="D24" t="s">
        <v>22</v>
      </c>
      <c r="G24" t="s">
        <v>23</v>
      </c>
    </row>
    <row r="25" spans="2:6" ht="12.75">
      <c r="B25" s="9">
        <v>2</v>
      </c>
      <c r="C25" t="s">
        <v>24</v>
      </c>
      <c r="F25" s="8">
        <f>93/2.5</f>
        <v>37.2</v>
      </c>
    </row>
    <row r="26" spans="2:6" ht="12.75">
      <c r="B26" s="9">
        <v>2</v>
      </c>
      <c r="C26" t="s">
        <v>25</v>
      </c>
      <c r="F26" t="s">
        <v>26</v>
      </c>
    </row>
    <row r="27" spans="2:6" ht="12.75">
      <c r="B27" s="9">
        <v>2</v>
      </c>
      <c r="C27" t="s">
        <v>27</v>
      </c>
      <c r="D27" t="s">
        <v>28</v>
      </c>
      <c r="F27" t="s">
        <v>29</v>
      </c>
    </row>
    <row r="29" spans="1:3" ht="12.75">
      <c r="A29" t="s">
        <v>30</v>
      </c>
      <c r="B29" s="9">
        <v>5</v>
      </c>
      <c r="C29" s="4" t="s">
        <v>31</v>
      </c>
    </row>
    <row r="30" ht="16.5">
      <c r="C30" s="2" t="s">
        <v>32</v>
      </c>
    </row>
    <row r="31" ht="16.5">
      <c r="C31" s="3" t="s">
        <v>33</v>
      </c>
    </row>
    <row r="32" ht="16.5">
      <c r="C32" s="3" t="s">
        <v>34</v>
      </c>
    </row>
    <row r="33" ht="16.5">
      <c r="C33" s="3" t="s">
        <v>35</v>
      </c>
    </row>
    <row r="34" ht="16.5">
      <c r="C34" s="3" t="s">
        <v>72</v>
      </c>
    </row>
    <row r="35" ht="12.75">
      <c r="C35" t="s">
        <v>73</v>
      </c>
    </row>
    <row r="36" spans="2:3" ht="16.5">
      <c r="B36" s="9">
        <v>5</v>
      </c>
      <c r="C36" s="5" t="s">
        <v>36</v>
      </c>
    </row>
    <row r="37" ht="16.5">
      <c r="C37" s="3" t="s">
        <v>37</v>
      </c>
    </row>
    <row r="38" ht="16.5">
      <c r="C38" s="3" t="s">
        <v>38</v>
      </c>
    </row>
    <row r="40" spans="1:5" ht="12.75">
      <c r="A40" t="s">
        <v>39</v>
      </c>
      <c r="B40" s="9">
        <v>2</v>
      </c>
      <c r="C40" t="s">
        <v>40</v>
      </c>
      <c r="E40" t="s">
        <v>41</v>
      </c>
    </row>
    <row r="41" spans="2:5" ht="12.75">
      <c r="B41" s="9">
        <v>2</v>
      </c>
      <c r="C41" t="s">
        <v>42</v>
      </c>
      <c r="E41" t="s">
        <v>43</v>
      </c>
    </row>
    <row r="42" spans="2:5" ht="12.75">
      <c r="B42" s="9">
        <v>2</v>
      </c>
      <c r="C42" t="s">
        <v>44</v>
      </c>
      <c r="E42" t="s">
        <v>45</v>
      </c>
    </row>
    <row r="43" spans="2:3" ht="12.75">
      <c r="B43" s="9">
        <v>4</v>
      </c>
      <c r="C43" t="s">
        <v>46</v>
      </c>
    </row>
    <row r="44" spans="3:4" ht="12.75">
      <c r="C44">
        <v>1</v>
      </c>
      <c r="D44" t="s">
        <v>47</v>
      </c>
    </row>
    <row r="45" spans="3:4" ht="12.75">
      <c r="C45">
        <v>2</v>
      </c>
      <c r="D45" t="s">
        <v>51</v>
      </c>
    </row>
    <row r="46" spans="3:4" ht="12.75">
      <c r="C46">
        <v>3</v>
      </c>
      <c r="D46" t="s">
        <v>48</v>
      </c>
    </row>
    <row r="47" spans="3:4" ht="12.75">
      <c r="C47">
        <v>4</v>
      </c>
      <c r="D47" t="s">
        <v>49</v>
      </c>
    </row>
    <row r="48" spans="3:4" ht="12.75">
      <c r="C48">
        <v>5</v>
      </c>
      <c r="D48" t="s">
        <v>50</v>
      </c>
    </row>
    <row r="50" spans="1:6" ht="12.75">
      <c r="A50" t="s">
        <v>52</v>
      </c>
      <c r="B50" s="9">
        <v>3</v>
      </c>
      <c r="C50" t="s">
        <v>53</v>
      </c>
      <c r="F50">
        <v>10</v>
      </c>
    </row>
    <row r="51" spans="2:6" ht="12.75">
      <c r="B51" s="9">
        <v>3</v>
      </c>
      <c r="C51" t="s">
        <v>54</v>
      </c>
      <c r="F51">
        <v>15</v>
      </c>
    </row>
    <row r="52" spans="3:6" ht="12.75">
      <c r="C52" t="s">
        <v>55</v>
      </c>
      <c r="F52">
        <v>10</v>
      </c>
    </row>
    <row r="53" spans="2:6" ht="12.75">
      <c r="B53" s="9">
        <v>4</v>
      </c>
      <c r="C53" t="s">
        <v>56</v>
      </c>
      <c r="F53">
        <v>150</v>
      </c>
    </row>
    <row r="55" spans="1:8" ht="12.75">
      <c r="A55" t="s">
        <v>57</v>
      </c>
      <c r="B55" s="9">
        <v>2</v>
      </c>
      <c r="C55" t="s">
        <v>58</v>
      </c>
      <c r="H55" t="s">
        <v>59</v>
      </c>
    </row>
    <row r="56" ht="12.75">
      <c r="H56" t="s">
        <v>60</v>
      </c>
    </row>
    <row r="57" spans="2:8" ht="12.75">
      <c r="B57" s="9">
        <v>2</v>
      </c>
      <c r="C57" t="s">
        <v>61</v>
      </c>
      <c r="H57" t="s">
        <v>62</v>
      </c>
    </row>
    <row r="59" spans="2:8" ht="12.75">
      <c r="B59" s="9">
        <v>3</v>
      </c>
      <c r="C59" t="s">
        <v>63</v>
      </c>
      <c r="H59" t="s">
        <v>65</v>
      </c>
    </row>
    <row r="60" spans="2:8" ht="12.75">
      <c r="B60" s="9">
        <v>3</v>
      </c>
      <c r="C60" t="s">
        <v>64</v>
      </c>
      <c r="H60">
        <v>1985</v>
      </c>
    </row>
    <row r="62" spans="1:6" ht="12.75">
      <c r="A62" t="s">
        <v>66</v>
      </c>
      <c r="B62" s="9">
        <v>3</v>
      </c>
      <c r="C62" t="s">
        <v>67</v>
      </c>
      <c r="F62">
        <f>6*50</f>
        <v>300</v>
      </c>
    </row>
    <row r="63" spans="2:7" ht="12.75">
      <c r="B63" s="9">
        <v>3</v>
      </c>
      <c r="C63" t="s">
        <v>68</v>
      </c>
      <c r="F63">
        <f>3*50</f>
        <v>150</v>
      </c>
      <c r="G63" t="s">
        <v>71</v>
      </c>
    </row>
    <row r="64" spans="2:6" ht="12.75">
      <c r="B64" s="9">
        <v>4</v>
      </c>
      <c r="C64" t="s">
        <v>69</v>
      </c>
      <c r="F64" t="s">
        <v>70</v>
      </c>
    </row>
    <row r="66" spans="1:2" ht="12.75">
      <c r="A66" t="s">
        <v>121</v>
      </c>
      <c r="B66" s="9">
        <v>90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2.8515625" style="0" customWidth="1"/>
    <col min="2" max="2" width="10.57421875" style="9" customWidth="1"/>
    <col min="6" max="6" width="9.57421875" style="0" bestFit="1" customWidth="1"/>
  </cols>
  <sheetData>
    <row r="1" ht="12.75">
      <c r="A1" t="s">
        <v>1</v>
      </c>
    </row>
    <row r="2" ht="12.75">
      <c r="A2" t="s">
        <v>106</v>
      </c>
    </row>
    <row r="4" spans="1:3" ht="12.75">
      <c r="A4" s="4" t="s">
        <v>107</v>
      </c>
      <c r="B4" s="10"/>
      <c r="C4" s="4" t="s">
        <v>108</v>
      </c>
    </row>
    <row r="5" spans="1:3" ht="12.75">
      <c r="A5" s="4"/>
      <c r="B5" s="10"/>
      <c r="C5" s="4" t="s">
        <v>109</v>
      </c>
    </row>
    <row r="6" spans="1:3" ht="12.75">
      <c r="A6" s="4"/>
      <c r="B6" s="10"/>
      <c r="C6" s="4"/>
    </row>
    <row r="7" spans="1:3" ht="12.75">
      <c r="A7" s="4"/>
      <c r="B7" s="10"/>
      <c r="C7" s="4"/>
    </row>
    <row r="8" spans="1:3" ht="12.75">
      <c r="A8" s="4" t="s">
        <v>122</v>
      </c>
      <c r="B8" s="9" t="s">
        <v>123</v>
      </c>
      <c r="C8" s="4"/>
    </row>
    <row r="9" spans="1:3" ht="12.75">
      <c r="A9" s="4"/>
      <c r="C9" s="4"/>
    </row>
    <row r="10" spans="1:3" ht="12.75">
      <c r="A10" s="4"/>
      <c r="B10" s="10" t="s">
        <v>124</v>
      </c>
      <c r="C10" s="4" t="s">
        <v>125</v>
      </c>
    </row>
    <row r="11" spans="1:5" ht="12.75">
      <c r="A11" t="s">
        <v>2</v>
      </c>
      <c r="B11" s="9">
        <v>2</v>
      </c>
      <c r="C11" t="s">
        <v>74</v>
      </c>
      <c r="E11">
        <v>14</v>
      </c>
    </row>
    <row r="12" spans="2:5" ht="12.75">
      <c r="B12" s="9">
        <v>2</v>
      </c>
      <c r="C12" t="s">
        <v>75</v>
      </c>
      <c r="E12">
        <v>27</v>
      </c>
    </row>
    <row r="13" spans="3:5" ht="12.75">
      <c r="C13" t="s">
        <v>5</v>
      </c>
      <c r="E13">
        <f>12*E11</f>
        <v>168</v>
      </c>
    </row>
    <row r="14" spans="3:5" ht="12.75">
      <c r="C14" t="s">
        <v>6</v>
      </c>
      <c r="E14">
        <f>4*E12</f>
        <v>108</v>
      </c>
    </row>
    <row r="15" spans="2:5" ht="12.75">
      <c r="B15" s="9">
        <v>3</v>
      </c>
      <c r="C15" t="s">
        <v>76</v>
      </c>
      <c r="E15">
        <f>E13+E14</f>
        <v>276</v>
      </c>
    </row>
    <row r="16" spans="2:7" ht="12.75">
      <c r="B16" s="9">
        <v>3</v>
      </c>
      <c r="C16" t="s">
        <v>77</v>
      </c>
      <c r="G16" s="6">
        <f>276/600</f>
        <v>0.46</v>
      </c>
    </row>
    <row r="18" spans="1:6" ht="12.75">
      <c r="A18" t="s">
        <v>8</v>
      </c>
      <c r="B18" s="9">
        <v>3</v>
      </c>
      <c r="C18" t="s">
        <v>67</v>
      </c>
      <c r="F18">
        <f>200*6</f>
        <v>1200</v>
      </c>
    </row>
    <row r="19" spans="2:7" ht="12.75">
      <c r="B19" s="9">
        <v>3</v>
      </c>
      <c r="C19" t="s">
        <v>68</v>
      </c>
      <c r="F19">
        <f>F18*50</f>
        <v>60000</v>
      </c>
      <c r="G19" t="s">
        <v>71</v>
      </c>
    </row>
    <row r="20" spans="2:7" ht="12.75">
      <c r="B20" s="9">
        <v>4</v>
      </c>
      <c r="C20" t="s">
        <v>69</v>
      </c>
      <c r="F20">
        <v>12</v>
      </c>
      <c r="G20" t="s">
        <v>78</v>
      </c>
    </row>
    <row r="22" spans="1:6" ht="12.75">
      <c r="A22" t="s">
        <v>14</v>
      </c>
      <c r="B22" s="9">
        <v>3</v>
      </c>
      <c r="C22" t="s">
        <v>79</v>
      </c>
      <c r="F22">
        <f>32000/160</f>
        <v>200</v>
      </c>
    </row>
    <row r="23" spans="2:6" ht="12.75">
      <c r="B23" s="9">
        <v>3</v>
      </c>
      <c r="C23" t="s">
        <v>17</v>
      </c>
      <c r="F23">
        <f>200+200+160+160</f>
        <v>720</v>
      </c>
    </row>
    <row r="24" spans="2:6" ht="12.75">
      <c r="B24" s="9">
        <v>4</v>
      </c>
      <c r="C24" t="s">
        <v>80</v>
      </c>
      <c r="F24">
        <f>720/5</f>
        <v>144</v>
      </c>
    </row>
    <row r="26" spans="1:3" ht="12.75">
      <c r="A26" t="s">
        <v>19</v>
      </c>
      <c r="B26" s="9">
        <v>1</v>
      </c>
      <c r="C26" t="s">
        <v>20</v>
      </c>
    </row>
    <row r="27" spans="2:7" ht="12.75">
      <c r="B27" s="9">
        <v>1</v>
      </c>
      <c r="C27" t="s">
        <v>21</v>
      </c>
      <c r="D27" t="s">
        <v>22</v>
      </c>
      <c r="G27" t="s">
        <v>23</v>
      </c>
    </row>
    <row r="28" spans="2:6" ht="12.75">
      <c r="B28" s="9">
        <v>2</v>
      </c>
      <c r="C28" t="s">
        <v>24</v>
      </c>
      <c r="F28">
        <f>93/2.5</f>
        <v>37.2</v>
      </c>
    </row>
    <row r="29" spans="2:6" ht="12.75">
      <c r="B29" s="9">
        <v>2</v>
      </c>
      <c r="C29" t="s">
        <v>25</v>
      </c>
      <c r="F29" t="s">
        <v>26</v>
      </c>
    </row>
    <row r="30" spans="2:6" ht="12.75">
      <c r="B30" s="9">
        <v>2</v>
      </c>
      <c r="C30" t="s">
        <v>27</v>
      </c>
      <c r="D30" t="s">
        <v>28</v>
      </c>
      <c r="F30" t="s">
        <v>29</v>
      </c>
    </row>
    <row r="31" spans="2:6" ht="12.75">
      <c r="B31" s="9">
        <v>2</v>
      </c>
      <c r="C31" t="s">
        <v>81</v>
      </c>
      <c r="D31" t="s">
        <v>82</v>
      </c>
      <c r="F31" t="s">
        <v>83</v>
      </c>
    </row>
    <row r="33" spans="1:3" ht="12.75">
      <c r="A33" t="s">
        <v>30</v>
      </c>
      <c r="B33" s="9">
        <v>5</v>
      </c>
      <c r="C33" s="4" t="s">
        <v>31</v>
      </c>
    </row>
    <row r="34" ht="16.5">
      <c r="C34" s="2" t="s">
        <v>32</v>
      </c>
    </row>
    <row r="35" ht="16.5">
      <c r="C35" s="3" t="s">
        <v>33</v>
      </c>
    </row>
    <row r="36" ht="16.5">
      <c r="C36" s="3" t="s">
        <v>34</v>
      </c>
    </row>
    <row r="37" ht="16.5">
      <c r="C37" s="3" t="s">
        <v>35</v>
      </c>
    </row>
    <row r="38" ht="16.5">
      <c r="C38" s="3" t="s">
        <v>72</v>
      </c>
    </row>
    <row r="39" ht="12.75">
      <c r="C39" t="s">
        <v>73</v>
      </c>
    </row>
    <row r="40" spans="2:3" ht="16.5">
      <c r="B40" s="9">
        <v>5</v>
      </c>
      <c r="C40" s="5" t="s">
        <v>36</v>
      </c>
    </row>
    <row r="41" ht="16.5">
      <c r="C41" s="3" t="s">
        <v>37</v>
      </c>
    </row>
    <row r="42" ht="16.5">
      <c r="C42" s="3" t="s">
        <v>38</v>
      </c>
    </row>
    <row r="44" spans="1:5" ht="12.75">
      <c r="A44" t="s">
        <v>39</v>
      </c>
      <c r="C44" t="s">
        <v>84</v>
      </c>
      <c r="E44" t="s">
        <v>85</v>
      </c>
    </row>
    <row r="45" spans="3:5" ht="12.75">
      <c r="C45" t="s">
        <v>86</v>
      </c>
      <c r="E45" t="s">
        <v>87</v>
      </c>
    </row>
    <row r="46" spans="2:5" ht="12.75">
      <c r="B46" s="9">
        <v>5</v>
      </c>
      <c r="C46" t="s">
        <v>88</v>
      </c>
      <c r="E46">
        <f>40*2.5</f>
        <v>100</v>
      </c>
    </row>
    <row r="47" spans="2:6" ht="12.75">
      <c r="B47" s="9">
        <v>5</v>
      </c>
      <c r="C47" t="s">
        <v>89</v>
      </c>
      <c r="E47">
        <v>600</v>
      </c>
      <c r="F47" t="s">
        <v>71</v>
      </c>
    </row>
    <row r="49" spans="1:5" ht="12.75">
      <c r="A49" t="s">
        <v>52</v>
      </c>
      <c r="B49" s="9">
        <v>1</v>
      </c>
      <c r="C49" t="s">
        <v>40</v>
      </c>
      <c r="E49" t="s">
        <v>41</v>
      </c>
    </row>
    <row r="50" spans="2:5" ht="12.75">
      <c r="B50" s="9">
        <v>2</v>
      </c>
      <c r="C50" t="s">
        <v>42</v>
      </c>
      <c r="E50" t="s">
        <v>43</v>
      </c>
    </row>
    <row r="51" spans="2:7" ht="12.75">
      <c r="B51" s="9">
        <v>2</v>
      </c>
      <c r="C51" t="s">
        <v>90</v>
      </c>
      <c r="G51" t="s">
        <v>91</v>
      </c>
    </row>
    <row r="52" spans="2:5" ht="12.75">
      <c r="B52" s="9">
        <v>2</v>
      </c>
      <c r="C52" t="s">
        <v>44</v>
      </c>
      <c r="E52" t="s">
        <v>45</v>
      </c>
    </row>
    <row r="53" spans="2:3" ht="12.75">
      <c r="B53" s="9">
        <v>3</v>
      </c>
      <c r="C53" t="s">
        <v>46</v>
      </c>
    </row>
    <row r="54" spans="3:4" ht="12.75">
      <c r="C54">
        <v>1</v>
      </c>
      <c r="D54" t="s">
        <v>47</v>
      </c>
    </row>
    <row r="55" spans="3:4" ht="12.75">
      <c r="C55">
        <v>2</v>
      </c>
      <c r="D55" t="s">
        <v>51</v>
      </c>
    </row>
    <row r="56" spans="3:4" ht="12.75">
      <c r="C56">
        <v>3</v>
      </c>
      <c r="D56" t="s">
        <v>48</v>
      </c>
    </row>
    <row r="57" spans="3:4" ht="12.75">
      <c r="C57">
        <v>4</v>
      </c>
      <c r="D57" t="s">
        <v>49</v>
      </c>
    </row>
    <row r="58" spans="3:4" ht="12.75">
      <c r="C58">
        <v>5</v>
      </c>
      <c r="D58" t="s">
        <v>50</v>
      </c>
    </row>
    <row r="61" spans="1:8" ht="12.75">
      <c r="A61" t="s">
        <v>57</v>
      </c>
      <c r="B61" s="9">
        <v>2</v>
      </c>
      <c r="C61" t="s">
        <v>58</v>
      </c>
      <c r="H61" t="s">
        <v>59</v>
      </c>
    </row>
    <row r="62" ht="12.75">
      <c r="H62" t="s">
        <v>60</v>
      </c>
    </row>
    <row r="63" spans="2:8" ht="12.75">
      <c r="B63" s="9">
        <v>1</v>
      </c>
      <c r="C63" t="s">
        <v>61</v>
      </c>
      <c r="H63" t="s">
        <v>62</v>
      </c>
    </row>
    <row r="65" spans="2:8" ht="12.75">
      <c r="B65" s="9">
        <v>2</v>
      </c>
      <c r="C65" t="s">
        <v>63</v>
      </c>
      <c r="H65" t="s">
        <v>65</v>
      </c>
    </row>
    <row r="66" spans="2:8" ht="12.75">
      <c r="B66" s="9">
        <v>2</v>
      </c>
      <c r="C66" t="s">
        <v>64</v>
      </c>
      <c r="H66">
        <v>1985</v>
      </c>
    </row>
    <row r="68" spans="2:9" ht="12.75">
      <c r="B68" s="9">
        <v>3</v>
      </c>
      <c r="C68" t="s">
        <v>92</v>
      </c>
      <c r="F68" t="s">
        <v>93</v>
      </c>
      <c r="H68" s="8">
        <f>PI()*((8^2)*147)</f>
        <v>29556.103684972775</v>
      </c>
      <c r="I68" t="s">
        <v>94</v>
      </c>
    </row>
    <row r="69" spans="3:5" ht="12.75">
      <c r="C69" t="s">
        <v>95</v>
      </c>
      <c r="E69" t="s">
        <v>96</v>
      </c>
    </row>
    <row r="70" spans="3:5" ht="12.75">
      <c r="C70" t="s">
        <v>97</v>
      </c>
      <c r="E70" t="s">
        <v>98</v>
      </c>
    </row>
    <row r="72" spans="1:6" ht="12.75">
      <c r="A72" t="s">
        <v>66</v>
      </c>
      <c r="C72" t="s">
        <v>99</v>
      </c>
      <c r="F72">
        <f>20*8</f>
        <v>160</v>
      </c>
    </row>
    <row r="73" spans="3:6" ht="12.75">
      <c r="C73" t="s">
        <v>100</v>
      </c>
      <c r="F73" s="7">
        <f>PI()*(4^2)</f>
        <v>50.26548245743669</v>
      </c>
    </row>
    <row r="74" spans="3:6" ht="12.75">
      <c r="C74" t="s">
        <v>101</v>
      </c>
      <c r="F74">
        <f>10*15</f>
        <v>150</v>
      </c>
    </row>
    <row r="75" spans="2:6" ht="12.75">
      <c r="B75" s="9">
        <v>5</v>
      </c>
      <c r="C75" t="s">
        <v>102</v>
      </c>
      <c r="F75" s="7">
        <f>(F72*2)+(F73*4)+(F74)</f>
        <v>671.0619298297468</v>
      </c>
    </row>
    <row r="77" spans="3:6" ht="12.75">
      <c r="C77" t="s">
        <v>103</v>
      </c>
      <c r="F77">
        <f>10*105</f>
        <v>1050</v>
      </c>
    </row>
    <row r="78" spans="3:6" ht="12.75">
      <c r="C78" t="s">
        <v>104</v>
      </c>
      <c r="F78">
        <f>4*F77</f>
        <v>4200</v>
      </c>
    </row>
    <row r="79" spans="2:6" ht="12.75">
      <c r="B79" s="9">
        <v>5</v>
      </c>
      <c r="C79" t="s">
        <v>105</v>
      </c>
      <c r="F79" s="6">
        <f>F75/F78</f>
        <v>0.1597766499594635</v>
      </c>
    </row>
    <row r="81" spans="1:2" ht="12.75">
      <c r="A81" t="s">
        <v>126</v>
      </c>
      <c r="B81" s="9">
        <v>90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Coillte Teo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woods_k</dc:creator>
  <cp:keywords/>
  <dc:description/>
  <cp:lastModifiedBy>Jesper Petersen</cp:lastModifiedBy>
  <dcterms:created xsi:type="dcterms:W3CDTF">2010-11-23T15:43:55Z</dcterms:created>
  <dcterms:modified xsi:type="dcterms:W3CDTF">2017-03-14T10:57:39Z</dcterms:modified>
  <cp:category/>
  <cp:version/>
  <cp:contentType/>
  <cp:contentStatus/>
</cp:coreProperties>
</file>